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OFFICE DATA\Praxis Developers Private Limited\Claims\"/>
    </mc:Choice>
  </mc:AlternateContent>
  <xr:revisionPtr revIDLastSave="0" documentId="13_ncr:1_{48F7EDD7-318C-44F1-90EF-84F6D1D083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 of Claims" sheetId="6" r:id="rId1"/>
    <sheet name="Home Buyers" sheetId="1" r:id="rId2"/>
    <sheet name="FC" sheetId="3" r:id="rId3"/>
    <sheet name="OOC" sheetId="4" r:id="rId4"/>
  </sheets>
  <definedNames>
    <definedName name="_xlnm._FilterDatabase" localSheetId="1" hidden="1">'Home Buyers'!$A$4:$K$5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" l="1"/>
  <c r="E9" i="6"/>
  <c r="D9" i="6"/>
  <c r="B9" i="6"/>
  <c r="H9" i="1"/>
  <c r="G9" i="1"/>
  <c r="H5" i="1" s="1"/>
  <c r="F9" i="1"/>
  <c r="E9" i="1"/>
  <c r="D9" i="1"/>
  <c r="F5" i="1"/>
  <c r="D8" i="6"/>
  <c r="B8" i="6"/>
  <c r="D7" i="6"/>
  <c r="B7" i="6"/>
  <c r="H8" i="1" l="1"/>
  <c r="G5" i="1"/>
  <c r="G7" i="1"/>
  <c r="E8" i="6" s="1"/>
  <c r="F6" i="1"/>
  <c r="J3" i="3"/>
  <c r="G6" i="1" l="1"/>
  <c r="E7" i="6" s="1"/>
  <c r="E6" i="6"/>
  <c r="D5" i="1"/>
  <c r="B10" i="6"/>
  <c r="H7" i="1" l="1"/>
  <c r="D6" i="6"/>
  <c r="E18" i="6"/>
  <c r="D18" i="6"/>
  <c r="E17" i="6"/>
  <c r="D17" i="6"/>
  <c r="K3" i="3"/>
  <c r="H6" i="1" l="1"/>
  <c r="E10" i="6"/>
  <c r="D10" i="6"/>
  <c r="D11" i="6" s="1"/>
  <c r="E19" i="6"/>
  <c r="D19" i="6"/>
  <c r="E11" i="6"/>
  <c r="F8" i="6" l="1"/>
  <c r="F7" i="6"/>
  <c r="F6" i="6"/>
  <c r="F10" i="6"/>
  <c r="F11" i="6" l="1"/>
</calcChain>
</file>

<file path=xl/sharedStrings.xml><?xml version="1.0" encoding="utf-8"?>
<sst xmlns="http://schemas.openxmlformats.org/spreadsheetml/2006/main" count="80" uniqueCount="49">
  <si>
    <t>S.NO</t>
  </si>
  <si>
    <t>Date Of Received Courier/Speed Post/By Hand</t>
  </si>
  <si>
    <t>Name Of Creditor</t>
  </si>
  <si>
    <t>Nature of Creditor</t>
  </si>
  <si>
    <t>Address1</t>
  </si>
  <si>
    <t>E-mail ID</t>
  </si>
  <si>
    <t>Contact No.</t>
  </si>
  <si>
    <t>Total Amount Entered as per Form</t>
  </si>
  <si>
    <t>Principal Amount</t>
  </si>
  <si>
    <t>Interest</t>
  </si>
  <si>
    <t>Total Claim Calculated</t>
  </si>
  <si>
    <t>Yes</t>
  </si>
  <si>
    <t>FC</t>
  </si>
  <si>
    <t>S.No.</t>
  </si>
  <si>
    <t>Name of Creditors</t>
  </si>
  <si>
    <t>Amount Claimed</t>
  </si>
  <si>
    <t>Amount Admited</t>
  </si>
  <si>
    <t>Voting %</t>
  </si>
  <si>
    <t>Total</t>
  </si>
  <si>
    <t>Committee of Creditors</t>
  </si>
  <si>
    <t>Other Than Financial Creditors and Operational Creditors</t>
  </si>
  <si>
    <t>Smt. Savita</t>
  </si>
  <si>
    <t>K-12</t>
  </si>
  <si>
    <t>Unit No.</t>
  </si>
  <si>
    <t>Radha/K. Subramanian</t>
  </si>
  <si>
    <t>K-08</t>
  </si>
  <si>
    <t>Mr. Dharmendra Kumar</t>
  </si>
  <si>
    <t>Mr. S. Prabhakar</t>
  </si>
  <si>
    <t>Mr. Raksh Kumar jain</t>
  </si>
  <si>
    <t>Sandeep Bidani</t>
  </si>
  <si>
    <t>_Sandeep.Bidani@gmail.com_</t>
  </si>
  <si>
    <t>A-132 (GF) M2K Aura Sector 47, Gurugram Haryana -122018</t>
  </si>
  <si>
    <t>20.01.2023</t>
  </si>
  <si>
    <t>Praxis Developers private Limited</t>
  </si>
  <si>
    <t>Claim List of Praxis Developers Private Limited</t>
  </si>
  <si>
    <t>Total Claim Admitted</t>
  </si>
  <si>
    <t>Total Amount Claimed</t>
  </si>
  <si>
    <t>Total Claimed Amount</t>
  </si>
  <si>
    <t>Interest Claimed</t>
  </si>
  <si>
    <t>Priciple Claimed</t>
  </si>
  <si>
    <t>D-19</t>
  </si>
  <si>
    <t>TOTAL</t>
  </si>
  <si>
    <t>Home Buyer</t>
  </si>
  <si>
    <t xml:space="preserve">Financial Creditor </t>
  </si>
  <si>
    <t>Security</t>
  </si>
  <si>
    <t>NIL</t>
  </si>
  <si>
    <t>Sandeep Binani</t>
  </si>
  <si>
    <t>Pranav Sharma</t>
  </si>
  <si>
    <t>D-09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</si>
</sst>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2"/>
    <xf numFmtId="0" fontId="0" fillId="0" borderId="0" xfId="0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left" vertical="center"/>
    </xf>
    <xf numFmtId="43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2" fontId="0" fillId="0" borderId="1" xfId="0" applyNumberFormat="1" applyBorder="1"/>
    <xf numFmtId="0" fontId="2" fillId="0" borderId="1" xfId="0" applyFont="1" applyBorder="1"/>
    <xf numFmtId="43" fontId="2" fillId="0" borderId="1" xfId="0" applyNumberFormat="1" applyFont="1" applyBorder="1"/>
    <xf numFmtId="2" fontId="2" fillId="0" borderId="1" xfId="0" applyNumberFormat="1" applyFont="1" applyBorder="1"/>
    <xf numFmtId="43" fontId="0" fillId="0" borderId="0" xfId="0" applyNumberFormat="1"/>
    <xf numFmtId="0" fontId="7" fillId="0" borderId="0" xfId="2" applyFont="1"/>
    <xf numFmtId="43" fontId="0" fillId="0" borderId="0" xfId="1" applyFont="1"/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2" fontId="5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3" fontId="5" fillId="0" borderId="1" xfId="1" applyFont="1" applyFill="1" applyBorder="1" applyAlignment="1">
      <alignment vertical="top" wrapText="1"/>
    </xf>
    <xf numFmtId="43" fontId="5" fillId="0" borderId="1" xfId="0" applyNumberFormat="1" applyFont="1" applyBorder="1" applyAlignment="1">
      <alignment vertical="top" wrapText="1"/>
    </xf>
    <xf numFmtId="43" fontId="5" fillId="0" borderId="1" xfId="1" applyFont="1" applyFill="1" applyBorder="1" applyAlignment="1">
      <alignment horizontal="left" vertical="top" wrapText="1"/>
    </xf>
    <xf numFmtId="43" fontId="2" fillId="0" borderId="1" xfId="1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terest@12%2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Interest@12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F10" sqref="F10"/>
    </sheetView>
  </sheetViews>
  <sheetFormatPr defaultRowHeight="15" x14ac:dyDescent="0.25"/>
  <cols>
    <col min="2" max="2" width="21.7109375" bestFit="1" customWidth="1"/>
    <col min="3" max="3" width="17.42578125" bestFit="1" customWidth="1"/>
    <col min="4" max="5" width="18" bestFit="1" customWidth="1"/>
    <col min="6" max="6" width="9.5703125" bestFit="1" customWidth="1"/>
    <col min="10" max="10" width="16.85546875" bestFit="1" customWidth="1"/>
  </cols>
  <sheetData>
    <row r="1" spans="1:7" x14ac:dyDescent="0.25">
      <c r="A1" s="38" t="s">
        <v>33</v>
      </c>
      <c r="B1" s="38"/>
      <c r="C1" s="38"/>
      <c r="D1" s="38"/>
      <c r="E1" s="38"/>
      <c r="F1" s="38"/>
    </row>
    <row r="3" spans="1:7" x14ac:dyDescent="0.25">
      <c r="A3" s="37" t="s">
        <v>19</v>
      </c>
      <c r="B3" s="37"/>
      <c r="C3" s="37"/>
      <c r="D3" s="37"/>
      <c r="E3" s="37"/>
      <c r="F3" s="37"/>
    </row>
    <row r="5" spans="1:7" x14ac:dyDescent="0.25">
      <c r="A5" s="18" t="s">
        <v>13</v>
      </c>
      <c r="B5" s="18" t="s">
        <v>14</v>
      </c>
      <c r="C5" s="18" t="s">
        <v>3</v>
      </c>
      <c r="D5" s="18" t="s">
        <v>15</v>
      </c>
      <c r="E5" s="18" t="s">
        <v>16</v>
      </c>
      <c r="F5" s="18" t="s">
        <v>17</v>
      </c>
      <c r="G5" s="18" t="s">
        <v>44</v>
      </c>
    </row>
    <row r="6" spans="1:7" x14ac:dyDescent="0.25">
      <c r="A6" s="6">
        <v>1</v>
      </c>
      <c r="B6" s="6" t="s">
        <v>21</v>
      </c>
      <c r="C6" s="6" t="s">
        <v>42</v>
      </c>
      <c r="D6" s="7">
        <f>+'Home Buyers'!D5</f>
        <v>2711673.25</v>
      </c>
      <c r="E6" s="7">
        <f>+'Home Buyers'!G5</f>
        <v>2711673.25</v>
      </c>
      <c r="F6" s="17">
        <f t="shared" ref="F6:F9" si="0">E6/$E$11*100</f>
        <v>6.6837751999460151</v>
      </c>
      <c r="G6" s="6" t="s">
        <v>45</v>
      </c>
    </row>
    <row r="7" spans="1:7" x14ac:dyDescent="0.25">
      <c r="A7" s="6">
        <v>2</v>
      </c>
      <c r="B7" s="6" t="str">
        <f>+'Home Buyers'!B6</f>
        <v>Radha/K. Subramanian</v>
      </c>
      <c r="C7" s="6" t="s">
        <v>42</v>
      </c>
      <c r="D7" s="7">
        <f>+'Home Buyers'!D6</f>
        <v>6312500</v>
      </c>
      <c r="E7" s="7">
        <f>+'Home Buyers'!G6</f>
        <v>6312500</v>
      </c>
      <c r="F7" s="17">
        <f t="shared" si="0"/>
        <v>15.559150037586287</v>
      </c>
      <c r="G7" s="6" t="s">
        <v>45</v>
      </c>
    </row>
    <row r="8" spans="1:7" x14ac:dyDescent="0.25">
      <c r="A8" s="6">
        <v>3</v>
      </c>
      <c r="B8" s="6" t="str">
        <f>+'Home Buyers'!B7</f>
        <v>Sandeep Binani</v>
      </c>
      <c r="C8" s="6" t="s">
        <v>42</v>
      </c>
      <c r="D8" s="7">
        <f>+'Home Buyers'!D7</f>
        <v>11476756.300000001</v>
      </c>
      <c r="E8" s="7">
        <f>+'Home Buyers'!G7</f>
        <v>11476756</v>
      </c>
      <c r="F8" s="17">
        <f t="shared" si="0"/>
        <v>28.288090067131659</v>
      </c>
      <c r="G8" s="6" t="s">
        <v>45</v>
      </c>
    </row>
    <row r="9" spans="1:7" x14ac:dyDescent="0.25">
      <c r="A9" s="6">
        <v>4</v>
      </c>
      <c r="B9" s="6" t="str">
        <f>'Home Buyers'!B8</f>
        <v>Pranav Sharma</v>
      </c>
      <c r="C9" s="6" t="s">
        <v>42</v>
      </c>
      <c r="D9" s="7">
        <f>'Home Buyers'!D8</f>
        <v>6308803</v>
      </c>
      <c r="E9" s="7">
        <f>'Home Buyers'!G8</f>
        <v>6308803</v>
      </c>
      <c r="F9" s="17">
        <f t="shared" si="0"/>
        <v>15.550037613397935</v>
      </c>
      <c r="G9" s="6" t="s">
        <v>45</v>
      </c>
    </row>
    <row r="10" spans="1:7" x14ac:dyDescent="0.25">
      <c r="A10" s="6">
        <v>5</v>
      </c>
      <c r="B10" s="6" t="str">
        <f>FC!C3</f>
        <v>Sandeep Bidani</v>
      </c>
      <c r="C10" s="6" t="s">
        <v>43</v>
      </c>
      <c r="D10" s="7">
        <f>+FC!K3</f>
        <v>13761250</v>
      </c>
      <c r="E10" s="7">
        <f>+FC!K3</f>
        <v>13761250</v>
      </c>
      <c r="F10" s="17">
        <f>E10/$E$11*100</f>
        <v>33.9189470819381</v>
      </c>
      <c r="G10" s="6" t="s">
        <v>45</v>
      </c>
    </row>
    <row r="11" spans="1:7" x14ac:dyDescent="0.25">
      <c r="A11" s="6"/>
      <c r="B11" s="18" t="s">
        <v>18</v>
      </c>
      <c r="C11" s="18"/>
      <c r="D11" s="19">
        <f>SUM(D6:D10)</f>
        <v>40570982.549999997</v>
      </c>
      <c r="E11" s="19">
        <f>SUM(E6:E10)</f>
        <v>40570982.25</v>
      </c>
      <c r="F11" s="20">
        <f>SUM(F6:F10)</f>
        <v>100</v>
      </c>
      <c r="G11" s="6"/>
    </row>
    <row r="14" spans="1:7" x14ac:dyDescent="0.25">
      <c r="A14" s="37" t="s">
        <v>20</v>
      </c>
      <c r="B14" s="37"/>
      <c r="C14" s="37"/>
      <c r="D14" s="37"/>
      <c r="E14" s="37"/>
      <c r="F14" s="37"/>
    </row>
    <row r="16" spans="1:7" x14ac:dyDescent="0.25">
      <c r="A16" s="18" t="s">
        <v>13</v>
      </c>
      <c r="B16" s="18" t="s">
        <v>14</v>
      </c>
      <c r="C16" s="18" t="s">
        <v>3</v>
      </c>
      <c r="D16" s="18" t="s">
        <v>15</v>
      </c>
      <c r="E16" s="18" t="s">
        <v>16</v>
      </c>
      <c r="F16" s="18" t="s">
        <v>17</v>
      </c>
    </row>
    <row r="17" spans="1:10" x14ac:dyDescent="0.25">
      <c r="A17" s="6"/>
      <c r="B17" s="8"/>
      <c r="C17" s="6"/>
      <c r="D17" s="7">
        <f>OOC!H4</f>
        <v>0</v>
      </c>
      <c r="E17" s="7">
        <f>OOC!K4</f>
        <v>0</v>
      </c>
      <c r="F17" s="6">
        <v>0</v>
      </c>
      <c r="J17" s="21"/>
    </row>
    <row r="18" spans="1:10" x14ac:dyDescent="0.25">
      <c r="A18" s="6"/>
      <c r="B18" s="8"/>
      <c r="C18" s="6"/>
      <c r="D18" s="7">
        <f>OOC!H5</f>
        <v>0</v>
      </c>
      <c r="E18" s="7">
        <f>OOC!K5</f>
        <v>0</v>
      </c>
      <c r="F18" s="6">
        <v>0</v>
      </c>
    </row>
    <row r="19" spans="1:10" x14ac:dyDescent="0.25">
      <c r="A19" s="6"/>
      <c r="B19" s="18" t="s">
        <v>18</v>
      </c>
      <c r="C19" s="18"/>
      <c r="D19" s="19">
        <f>SUM(D17:D18)</f>
        <v>0</v>
      </c>
      <c r="E19" s="19">
        <f>SUM(E17:E18)</f>
        <v>0</v>
      </c>
      <c r="F19" s="6"/>
    </row>
  </sheetData>
  <mergeCells count="3">
    <mergeCell ref="A3:F3"/>
    <mergeCell ref="A14:F14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opLeftCell="A2" workbookViewId="0">
      <selection activeCell="F6" sqref="F6"/>
    </sheetView>
  </sheetViews>
  <sheetFormatPr defaultColWidth="24.7109375" defaultRowHeight="15" x14ac:dyDescent="0.25"/>
  <cols>
    <col min="1" max="1" width="16.42578125" style="3" customWidth="1"/>
    <col min="2" max="2" width="24.7109375" style="11"/>
    <col min="3" max="3" width="15.85546875" style="12" customWidth="1"/>
    <col min="4" max="6" width="24.7109375" style="10"/>
    <col min="7" max="8" width="24.7109375" style="5"/>
    <col min="9" max="9" width="24.7109375" style="14"/>
    <col min="10" max="16384" width="24.7109375" style="5"/>
  </cols>
  <sheetData>
    <row r="1" spans="1:11" x14ac:dyDescent="0.25">
      <c r="A1" s="11"/>
      <c r="D1" s="11"/>
      <c r="E1" s="11"/>
      <c r="F1" s="11"/>
    </row>
    <row r="2" spans="1:11" x14ac:dyDescent="0.25">
      <c r="A2" s="9" t="s">
        <v>34</v>
      </c>
      <c r="B2" s="13"/>
      <c r="D2" s="11"/>
      <c r="E2" s="11"/>
      <c r="F2" s="11"/>
    </row>
    <row r="3" spans="1:11" x14ac:dyDescent="0.25">
      <c r="A3" s="11"/>
      <c r="D3" s="11"/>
      <c r="E3" s="11"/>
      <c r="F3" s="11"/>
    </row>
    <row r="4" spans="1:11" s="3" customFormat="1" ht="15.75" x14ac:dyDescent="0.25">
      <c r="A4" s="27" t="s">
        <v>0</v>
      </c>
      <c r="B4" s="27" t="s">
        <v>2</v>
      </c>
      <c r="C4" s="27" t="s">
        <v>23</v>
      </c>
      <c r="D4" s="27" t="s">
        <v>37</v>
      </c>
      <c r="E4" s="27" t="s">
        <v>39</v>
      </c>
      <c r="F4" s="27" t="s">
        <v>38</v>
      </c>
      <c r="G4" s="27" t="s">
        <v>35</v>
      </c>
      <c r="H4" s="27" t="s">
        <v>17</v>
      </c>
      <c r="I4" s="28" t="s">
        <v>27</v>
      </c>
      <c r="J4" s="29" t="s">
        <v>26</v>
      </c>
      <c r="K4" s="29" t="s">
        <v>28</v>
      </c>
    </row>
    <row r="5" spans="1:11" ht="21" customHeight="1" x14ac:dyDescent="0.25">
      <c r="A5" s="29">
        <v>1</v>
      </c>
      <c r="B5" s="28" t="s">
        <v>21</v>
      </c>
      <c r="C5" s="30" t="s">
        <v>22</v>
      </c>
      <c r="D5" s="31">
        <f>G5</f>
        <v>2711673.25</v>
      </c>
      <c r="E5" s="31">
        <v>2147860</v>
      </c>
      <c r="F5" s="31">
        <f>E5*7%/12*45</f>
        <v>563813.25</v>
      </c>
      <c r="G5" s="31">
        <f>E5+F5</f>
        <v>2711673.25</v>
      </c>
      <c r="H5" s="32">
        <f>G5/$G$9*100</f>
        <v>10.114510748237704</v>
      </c>
      <c r="I5" s="33" t="s">
        <v>11</v>
      </c>
      <c r="J5" s="31">
        <v>0</v>
      </c>
      <c r="K5" s="31"/>
    </row>
    <row r="6" spans="1:11" ht="18.75" customHeight="1" x14ac:dyDescent="0.25">
      <c r="A6" s="29">
        <v>2</v>
      </c>
      <c r="B6" s="28" t="s">
        <v>24</v>
      </c>
      <c r="C6" s="30" t="s">
        <v>25</v>
      </c>
      <c r="D6" s="31">
        <v>6312500</v>
      </c>
      <c r="E6" s="31">
        <v>5000000</v>
      </c>
      <c r="F6" s="31">
        <f>E6*7%/12*45</f>
        <v>1312500.0000000002</v>
      </c>
      <c r="G6" s="31">
        <f>E6+F6</f>
        <v>6312500</v>
      </c>
      <c r="H6" s="32">
        <f>G6/$G$9*100</f>
        <v>23.545554059011536</v>
      </c>
      <c r="I6" s="33"/>
      <c r="J6" s="31">
        <v>0</v>
      </c>
      <c r="K6" s="31" t="s">
        <v>11</v>
      </c>
    </row>
    <row r="7" spans="1:11" ht="20.25" customHeight="1" x14ac:dyDescent="0.25">
      <c r="A7" s="29">
        <v>3</v>
      </c>
      <c r="B7" s="28" t="s">
        <v>46</v>
      </c>
      <c r="C7" s="30" t="s">
        <v>40</v>
      </c>
      <c r="D7" s="31">
        <v>11476756.300000001</v>
      </c>
      <c r="E7" s="31">
        <v>9090500</v>
      </c>
      <c r="F7" s="31">
        <v>2386256</v>
      </c>
      <c r="G7" s="31">
        <f>E7+F7</f>
        <v>11476756</v>
      </c>
      <c r="H7" s="32">
        <f>G7/$G$9*100</f>
        <v>42.808170902191684</v>
      </c>
      <c r="I7" s="33"/>
      <c r="J7" s="31"/>
      <c r="K7" s="31"/>
    </row>
    <row r="8" spans="1:11" ht="18" customHeight="1" x14ac:dyDescent="0.25">
      <c r="A8" s="29">
        <v>4</v>
      </c>
      <c r="B8" s="28" t="s">
        <v>47</v>
      </c>
      <c r="C8" s="30" t="s">
        <v>48</v>
      </c>
      <c r="D8" s="24">
        <v>6308803</v>
      </c>
      <c r="E8" s="25">
        <v>4200000</v>
      </c>
      <c r="F8" s="26">
        <v>2108802.739726027</v>
      </c>
      <c r="G8" s="24">
        <v>6308803</v>
      </c>
      <c r="H8" s="32">
        <f>G8/$G$9*100</f>
        <v>23.531764290559074</v>
      </c>
      <c r="I8" s="33"/>
      <c r="J8" s="31" t="s">
        <v>11</v>
      </c>
      <c r="K8" s="31"/>
    </row>
    <row r="9" spans="1:11" x14ac:dyDescent="0.25">
      <c r="A9" s="39" t="s">
        <v>41</v>
      </c>
      <c r="B9" s="40"/>
      <c r="C9" s="41"/>
      <c r="D9" s="34">
        <f>SUM(D5:D8)</f>
        <v>26809732.550000001</v>
      </c>
      <c r="E9" s="34">
        <f>SUM(E5:E8)</f>
        <v>20438360</v>
      </c>
      <c r="F9" s="34">
        <f>SUM(F5:F8)</f>
        <v>6371371.9897260275</v>
      </c>
      <c r="G9" s="34">
        <f>SUM(G5:G8)</f>
        <v>26809732.25</v>
      </c>
      <c r="H9" s="34">
        <f>SUM(H5:H8)</f>
        <v>100</v>
      </c>
      <c r="I9" s="35"/>
      <c r="J9" s="36"/>
      <c r="K9" s="36"/>
    </row>
  </sheetData>
  <autoFilter ref="A4:K5" xr:uid="{00000000-0009-0000-0000-000001000000}">
    <sortState xmlns:xlrd2="http://schemas.microsoft.com/office/spreadsheetml/2017/richdata2" ref="A5:H103">
      <sortCondition ref="C4"/>
    </sortState>
  </autoFilter>
  <mergeCells count="1">
    <mergeCell ref="A9:C9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3"/>
  <sheetViews>
    <sheetView topLeftCell="E1" workbookViewId="0">
      <selection activeCell="K3" sqref="K3"/>
    </sheetView>
  </sheetViews>
  <sheetFormatPr defaultRowHeight="15" x14ac:dyDescent="0.25"/>
  <cols>
    <col min="1" max="1" width="5.85546875" bestFit="1" customWidth="1"/>
    <col min="2" max="2" width="19.85546875" customWidth="1"/>
    <col min="3" max="3" width="21.7109375" bestFit="1" customWidth="1"/>
    <col min="4" max="4" width="19.28515625" bestFit="1" customWidth="1"/>
    <col min="5" max="5" width="50.28515625" bestFit="1" customWidth="1"/>
    <col min="6" max="6" width="28.140625" bestFit="1" customWidth="1"/>
    <col min="7" max="7" width="12.5703125" bestFit="1" customWidth="1"/>
    <col min="8" max="8" width="22.85546875" customWidth="1"/>
    <col min="9" max="9" width="18.5703125" bestFit="1" customWidth="1"/>
    <col min="10" max="10" width="15.5703125" customWidth="1"/>
    <col min="11" max="11" width="23.140625" bestFit="1" customWidth="1"/>
  </cols>
  <sheetData>
    <row r="2" spans="1:11" ht="4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36</v>
      </c>
      <c r="I2" s="1" t="s">
        <v>8</v>
      </c>
      <c r="J2" s="2" t="s">
        <v>9</v>
      </c>
      <c r="K2" s="1" t="s">
        <v>35</v>
      </c>
    </row>
    <row r="3" spans="1:11" x14ac:dyDescent="0.25">
      <c r="A3">
        <v>1</v>
      </c>
      <c r="B3" t="s">
        <v>32</v>
      </c>
      <c r="C3" t="s">
        <v>29</v>
      </c>
      <c r="D3" t="s">
        <v>12</v>
      </c>
      <c r="E3" t="s">
        <v>31</v>
      </c>
      <c r="F3" s="22" t="s">
        <v>30</v>
      </c>
      <c r="H3" s="23">
        <v>13761250</v>
      </c>
      <c r="I3" s="23">
        <v>10900000</v>
      </c>
      <c r="J3" s="23">
        <f>I3*7%/12*45</f>
        <v>2861250.0000000005</v>
      </c>
      <c r="K3" s="23">
        <f>I3+J3</f>
        <v>13761250</v>
      </c>
    </row>
  </sheetData>
  <hyperlinks>
    <hyperlink ref="J2" r:id="rId1" display="Interest@12%" xr:uid="{00000000-0004-0000-0200-000000000000}"/>
  </hyperlinks>
  <pageMargins left="0.7" right="0.7" top="0.75" bottom="0.75" header="0.3" footer="0.3"/>
  <pageSetup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5"/>
  <sheetViews>
    <sheetView workbookViewId="0">
      <selection activeCell="B4" sqref="B4"/>
    </sheetView>
  </sheetViews>
  <sheetFormatPr defaultRowHeight="15" x14ac:dyDescent="0.25"/>
  <cols>
    <col min="1" max="1" width="5.85546875" bestFit="1" customWidth="1"/>
    <col min="2" max="2" width="22.140625" customWidth="1"/>
    <col min="3" max="3" width="18.42578125" bestFit="1" customWidth="1"/>
    <col min="4" max="4" width="19.28515625" bestFit="1" customWidth="1"/>
    <col min="5" max="5" width="9.85546875" bestFit="1" customWidth="1"/>
    <col min="6" max="6" width="9.5703125" bestFit="1" customWidth="1"/>
    <col min="7" max="7" width="12.5703125" bestFit="1" customWidth="1"/>
    <col min="8" max="8" width="35.7109375" bestFit="1" customWidth="1"/>
    <col min="9" max="9" width="18.42578125" bestFit="1" customWidth="1"/>
    <col min="10" max="10" width="8.5703125" bestFit="1" customWidth="1"/>
    <col min="11" max="11" width="23" bestFit="1" customWidth="1"/>
  </cols>
  <sheetData>
    <row r="3" spans="1:11" ht="47.25" x14ac:dyDescent="0.25">
      <c r="A3" s="15" t="s">
        <v>0</v>
      </c>
      <c r="B3" s="1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15" t="s">
        <v>10</v>
      </c>
    </row>
    <row r="4" spans="1:11" x14ac:dyDescent="0.25">
      <c r="F4" s="4"/>
    </row>
    <row r="5" spans="1:11" x14ac:dyDescent="0.25">
      <c r="F5" s="4"/>
    </row>
  </sheetData>
  <hyperlinks>
    <hyperlink ref="J3" r:id="rId1" display="Interest@12%" xr:uid="{00000000-0004-0000-03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of Claims</vt:lpstr>
      <vt:lpstr>Home Buyers</vt:lpstr>
      <vt:lpstr>FC</vt:lpstr>
      <vt:lpstr>OOC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ASUS</cp:lastModifiedBy>
  <dcterms:created xsi:type="dcterms:W3CDTF">2022-04-10T03:48:09Z</dcterms:created>
  <dcterms:modified xsi:type="dcterms:W3CDTF">2023-03-15T08:54:29Z</dcterms:modified>
</cp:coreProperties>
</file>